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0" yWindow="0" windowWidth="25600" windowHeight="16060"/>
  </bookViews>
  <sheets>
    <sheet name="Fall 02 Program Attendance" sheetId="1" r:id="rId1"/>
  </sheets>
  <definedNames>
    <definedName name="_xlnm.Print_Area" localSheetId="0">'Fall 02 Program Attendance'!$A$1:$M$28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6" i="1" l="1"/>
  <c r="M24" i="1"/>
  <c r="L24" i="1"/>
  <c r="E36" i="1"/>
  <c r="E37" i="1"/>
  <c r="E38" i="1"/>
  <c r="E39" i="1"/>
  <c r="B24" i="1"/>
  <c r="C24" i="1"/>
  <c r="D24" i="1"/>
  <c r="E24" i="1"/>
  <c r="F24" i="1"/>
  <c r="G24" i="1"/>
  <c r="H24" i="1"/>
  <c r="I24" i="1"/>
  <c r="J24" i="1"/>
  <c r="K24" i="1"/>
  <c r="B27" i="1"/>
  <c r="J25" i="1"/>
  <c r="J26" i="1"/>
  <c r="K25" i="1"/>
  <c r="K26" i="1"/>
  <c r="C25" i="1"/>
  <c r="D25" i="1"/>
  <c r="E25" i="1"/>
  <c r="F25" i="1"/>
  <c r="G25" i="1"/>
  <c r="H25" i="1"/>
  <c r="I25" i="1"/>
  <c r="B25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" i="1"/>
  <c r="C1" i="1"/>
  <c r="D1" i="1"/>
  <c r="E1" i="1"/>
  <c r="F1" i="1"/>
  <c r="G1" i="1"/>
  <c r="H1" i="1"/>
  <c r="I1" i="1"/>
  <c r="J1" i="1"/>
  <c r="K1" i="1"/>
  <c r="C43" i="1"/>
  <c r="D43" i="1"/>
  <c r="C42" i="1"/>
  <c r="D42" i="1"/>
  <c r="E40" i="1"/>
  <c r="F40" i="1"/>
  <c r="E33" i="1"/>
  <c r="F33" i="1"/>
  <c r="E34" i="1"/>
  <c r="F34" i="1"/>
  <c r="E35" i="1"/>
  <c r="F35" i="1"/>
  <c r="F36" i="1"/>
  <c r="F37" i="1"/>
  <c r="F38" i="1"/>
  <c r="F39" i="1"/>
  <c r="E32" i="1"/>
  <c r="F32" i="1"/>
  <c r="D26" i="1"/>
  <c r="E26" i="1"/>
  <c r="F26" i="1"/>
  <c r="G26" i="1"/>
  <c r="H26" i="1"/>
  <c r="I26" i="1"/>
  <c r="B43" i="1"/>
  <c r="B42" i="1"/>
  <c r="E42" i="1"/>
  <c r="F42" i="1"/>
  <c r="B45" i="1"/>
  <c r="E43" i="1"/>
  <c r="B46" i="1"/>
  <c r="B44" i="1"/>
  <c r="C44" i="1"/>
  <c r="D44" i="1"/>
  <c r="E44" i="1"/>
  <c r="C26" i="1"/>
  <c r="L25" i="1"/>
  <c r="B26" i="1"/>
  <c r="B28" i="1"/>
</calcChain>
</file>

<file path=xl/sharedStrings.xml><?xml version="1.0" encoding="utf-8"?>
<sst xmlns="http://schemas.openxmlformats.org/spreadsheetml/2006/main" count="50" uniqueCount="44">
  <si>
    <t>TOTAL</t>
  </si>
  <si>
    <t>AVERAGE</t>
  </si>
  <si>
    <t>STORY GARDEN--FRI</t>
  </si>
  <si>
    <t>WEEKLY TOTAL</t>
  </si>
  <si>
    <t>TOTAL PROGRAMS</t>
  </si>
  <si>
    <t>WEEKLY AVERAGE</t>
  </si>
  <si>
    <t>SESSION TOTAL</t>
  </si>
  <si>
    <t>SESSION AVERAGE</t>
  </si>
  <si>
    <t>MOTHER GOOSE--WEDS</t>
  </si>
  <si>
    <t>TALES FOR TOTS--THURS</t>
  </si>
  <si>
    <t>FAMILY STORY TIME--SAT</t>
  </si>
  <si>
    <t>PROGRAM/WEEK OF</t>
  </si>
  <si>
    <t xml:space="preserve"> </t>
  </si>
  <si>
    <t>Socrates Café</t>
  </si>
  <si>
    <t>TALL TALES--TUES</t>
  </si>
  <si>
    <t>SMALL TALES --WEDS</t>
  </si>
  <si>
    <t>Adult Programs</t>
  </si>
  <si>
    <t>SMALL TALES--WEDS</t>
  </si>
  <si>
    <t>Poetry Writing</t>
  </si>
  <si>
    <t>Coyotes</t>
  </si>
  <si>
    <t>Josh Pahigian</t>
  </si>
  <si>
    <t>Glenshane</t>
  </si>
  <si>
    <t>April</t>
  </si>
  <si>
    <t>May</t>
  </si>
  <si>
    <t>June</t>
  </si>
  <si>
    <t>Musical Story Hour</t>
  </si>
  <si>
    <t>World Music</t>
  </si>
  <si>
    <t>Flannel Board Worskhop</t>
  </si>
  <si>
    <t>14 Carrots</t>
  </si>
  <si>
    <t>Puppetry Workshop</t>
  </si>
  <si>
    <t>Naked Shakespeare</t>
  </si>
  <si>
    <t>Susan Bennett-Armistead</t>
  </si>
  <si>
    <t>Reader Dog Party</t>
  </si>
  <si>
    <t>Read to Winston</t>
  </si>
  <si>
    <t>Read to Maddie</t>
  </si>
  <si>
    <t>Mad Inventors Workshop</t>
  </si>
  <si>
    <t>Viking Shields Workshop</t>
  </si>
  <si>
    <t>Deborah Costine</t>
  </si>
  <si>
    <t>Gail Rowe</t>
  </si>
  <si>
    <t>Butterfly Gardening</t>
  </si>
  <si>
    <t>Erika Rhile</t>
  </si>
  <si>
    <t>Barbara Walsh</t>
  </si>
  <si>
    <t>MONTHLY AVERAGE</t>
  </si>
  <si>
    <t>Randy Judkins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</si>
</sst>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MS Sans Serif"/>
    </font>
    <font>
      <sz val="7"/>
      <name val="Arial"/>
      <family val="2"/>
    </font>
    <font>
      <b/>
      <sz val="7"/>
      <name val="Arial"/>
    </font>
    <font>
      <i/>
      <sz val="7"/>
      <name val="Arial"/>
    </font>
    <font>
      <sz val="7"/>
      <name val="MS Sans Serif"/>
      <family val="2"/>
    </font>
    <font>
      <u/>
      <sz val="10"/>
      <color theme="10"/>
      <name val="MS Sans Serif"/>
    </font>
    <font>
      <u/>
      <sz val="10"/>
      <color theme="11"/>
      <name val="MS Sans Serif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/>
      <diagonal/>
    </border>
  </borders>
  <cellStyleXfs count="71">
    <xf numFmtId="0" fontId="0" fillId="0" borderId="1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1" applyNumberFormat="0" applyFill="0" applyBorder="0" applyAlignment="0" applyProtection="0"/>
  </cellStyleXfs>
  <cellXfs count="35">
    <xf numFmtId="0" fontId="0" fillId="0" borderId="1" xfId="0"/>
    <xf numFmtId="0" fontId="1" fillId="0" borderId="0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 wrapText="1"/>
    </xf>
    <xf numFmtId="1" fontId="1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 wrapText="1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5" xfId="0" applyNumberFormat="1" applyFont="1" applyFill="1" applyBorder="1" applyAlignment="1" applyProtection="1">
      <alignment horizontal="center" wrapText="1"/>
    </xf>
    <xf numFmtId="0" fontId="3" fillId="0" borderId="6" xfId="0" applyNumberFormat="1" applyFont="1" applyFill="1" applyBorder="1" applyAlignment="1" applyProtection="1">
      <alignment horizontal="center" wrapText="1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7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/>
    </xf>
    <xf numFmtId="16" fontId="1" fillId="0" borderId="8" xfId="0" applyNumberFormat="1" applyFont="1" applyFill="1" applyBorder="1" applyAlignment="1" applyProtection="1">
      <alignment horizontal="center" wrapText="1"/>
    </xf>
    <xf numFmtId="16" fontId="1" fillId="0" borderId="9" xfId="0" applyNumberFormat="1" applyFont="1" applyFill="1" applyBorder="1" applyAlignment="1" applyProtection="1">
      <alignment horizontal="center" wrapText="1"/>
    </xf>
    <xf numFmtId="0" fontId="2" fillId="0" borderId="8" xfId="0" applyNumberFormat="1" applyFont="1" applyFill="1" applyBorder="1" applyAlignment="1" applyProtection="1">
      <alignment horizontal="center" wrapText="1"/>
    </xf>
    <xf numFmtId="1" fontId="2" fillId="0" borderId="10" xfId="0" applyNumberFormat="1" applyFont="1" applyFill="1" applyBorder="1" applyAlignment="1" applyProtection="1">
      <alignment horizontal="center" wrapText="1"/>
    </xf>
    <xf numFmtId="0" fontId="1" fillId="0" borderId="11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1" fontId="1" fillId="0" borderId="12" xfId="0" applyNumberFormat="1" applyFont="1" applyFill="1" applyBorder="1" applyAlignment="1" applyProtection="1">
      <alignment horizontal="center" wrapText="1"/>
    </xf>
    <xf numFmtId="0" fontId="1" fillId="3" borderId="0" xfId="0" applyNumberFormat="1" applyFont="1" applyFill="1" applyBorder="1" applyAlignment="1" applyProtection="1">
      <alignment horizontal="center" wrapText="1"/>
    </xf>
    <xf numFmtId="0" fontId="1" fillId="2" borderId="13" xfId="0" applyNumberFormat="1" applyFont="1" applyFill="1" applyBorder="1" applyAlignment="1" applyProtection="1">
      <alignment horizontal="center" wrapText="1"/>
    </xf>
    <xf numFmtId="0" fontId="1" fillId="2" borderId="3" xfId="0" applyNumberFormat="1" applyFont="1" applyFill="1" applyBorder="1" applyAlignment="1" applyProtection="1">
      <alignment horizontal="center" wrapText="1"/>
    </xf>
    <xf numFmtId="1" fontId="1" fillId="2" borderId="14" xfId="0" applyNumberFormat="1" applyFont="1" applyFill="1" applyBorder="1" applyAlignment="1" applyProtection="1">
      <alignment horizontal="center" wrapText="1"/>
    </xf>
    <xf numFmtId="1" fontId="1" fillId="0" borderId="11" xfId="0" applyNumberFormat="1" applyFont="1" applyFill="1" applyBorder="1" applyAlignment="1" applyProtection="1">
      <alignment horizontal="center" wrapText="1"/>
    </xf>
    <xf numFmtId="1" fontId="1" fillId="0" borderId="0" xfId="0" applyNumberFormat="1" applyFont="1" applyFill="1" applyBorder="1" applyAlignment="1" applyProtection="1">
      <alignment horizontal="center" wrapText="1"/>
    </xf>
    <xf numFmtId="1" fontId="4" fillId="0" borderId="1" xfId="0" applyNumberFormat="1" applyFont="1" applyAlignment="1">
      <alignment horizontal="center" wrapText="1"/>
    </xf>
    <xf numFmtId="1" fontId="1" fillId="0" borderId="1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1" fontId="1" fillId="0" borderId="16" xfId="0" applyNumberFormat="1" applyFont="1" applyFill="1" applyBorder="1" applyAlignment="1" applyProtection="1">
      <alignment horizontal="center" wrapText="1"/>
    </xf>
    <xf numFmtId="0" fontId="1" fillId="0" borderId="0" xfId="0" applyFont="1" applyBorder="1" applyAlignment="1">
      <alignment horizontal="center" wrapText="1"/>
    </xf>
    <xf numFmtId="1" fontId="2" fillId="0" borderId="11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>
      <alignment horizontal="center" wrapText="1"/>
    </xf>
    <xf numFmtId="0" fontId="1" fillId="4" borderId="0" xfId="0" applyFont="1" applyFill="1" applyBorder="1" applyAlignment="1">
      <alignment horizontal="center" wrapText="1"/>
    </xf>
    <xf numFmtId="1" fontId="1" fillId="0" borderId="17" xfId="0" applyNumberFormat="1" applyFont="1" applyFill="1" applyBorder="1" applyAlignment="1" applyProtection="1">
      <alignment horizontal="center" wrapText="1"/>
    </xf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9"/>
  <sheetViews>
    <sheetView tabSelected="1" showRuler="0" zoomScale="150" zoomScaleNormal="150" zoomScalePageLayoutView="150" workbookViewId="0"/>
  </sheetViews>
  <sheetFormatPr baseColWidth="10" defaultColWidth="7.140625" defaultRowHeight="10" x14ac:dyDescent="0"/>
  <cols>
    <col min="1" max="1" width="15.28515625" style="2" bestFit="1" customWidth="1"/>
    <col min="2" max="5" width="4" style="17" bestFit="1" customWidth="1"/>
    <col min="6" max="7" width="5.5703125" style="17" bestFit="1" customWidth="1"/>
    <col min="8" max="8" width="4.28515625" style="17" customWidth="1"/>
    <col min="9" max="9" width="4" style="17" bestFit="1" customWidth="1"/>
    <col min="10" max="11" width="4" style="17" customWidth="1"/>
    <col min="12" max="12" width="4.140625" style="17" bestFit="1" customWidth="1"/>
    <col min="13" max="13" width="5.42578125" style="24" bestFit="1" customWidth="1"/>
    <col min="14" max="16384" width="7.140625" style="1"/>
  </cols>
  <sheetData>
    <row r="1" spans="1:13" s="4" customFormat="1" ht="22" thickTop="1" thickBot="1">
      <c r="A1" s="5" t="s">
        <v>11</v>
      </c>
      <c r="B1" s="12">
        <v>41386</v>
      </c>
      <c r="C1" s="13">
        <f t="shared" ref="C1:H1" si="0">B1+7</f>
        <v>41393</v>
      </c>
      <c r="D1" s="13">
        <f t="shared" si="0"/>
        <v>41400</v>
      </c>
      <c r="E1" s="13">
        <f t="shared" si="0"/>
        <v>41407</v>
      </c>
      <c r="F1" s="13">
        <f t="shared" si="0"/>
        <v>41414</v>
      </c>
      <c r="G1" s="13">
        <f t="shared" si="0"/>
        <v>41421</v>
      </c>
      <c r="H1" s="13">
        <f t="shared" si="0"/>
        <v>41428</v>
      </c>
      <c r="I1" s="13">
        <f t="shared" ref="I1" si="1">H1+7</f>
        <v>41435</v>
      </c>
      <c r="J1" s="13">
        <f t="shared" ref="J1" si="2">I1+7</f>
        <v>41442</v>
      </c>
      <c r="K1" s="13">
        <f t="shared" ref="K1" si="3">J1+7</f>
        <v>41449</v>
      </c>
      <c r="L1" s="32" t="s">
        <v>0</v>
      </c>
      <c r="M1" s="15" t="s">
        <v>1</v>
      </c>
    </row>
    <row r="2" spans="1:13">
      <c r="A2" s="8" t="s">
        <v>14</v>
      </c>
      <c r="B2" s="16">
        <v>20</v>
      </c>
      <c r="C2" s="17">
        <v>16</v>
      </c>
      <c r="D2" s="19"/>
      <c r="E2" s="17">
        <v>29</v>
      </c>
      <c r="F2" s="17">
        <v>20</v>
      </c>
      <c r="G2" s="17">
        <v>24</v>
      </c>
      <c r="H2" s="17">
        <v>19</v>
      </c>
      <c r="I2" s="17">
        <v>17</v>
      </c>
      <c r="J2" s="19"/>
      <c r="K2" s="19"/>
      <c r="L2" s="17">
        <f>SUM(B2:K2)</f>
        <v>145</v>
      </c>
      <c r="M2" s="18">
        <f>L2/(COUNT(B2:K2))</f>
        <v>20.714285714285715</v>
      </c>
    </row>
    <row r="3" spans="1:13" s="11" customFormat="1">
      <c r="A3" s="8" t="s">
        <v>15</v>
      </c>
      <c r="B3" s="16">
        <v>25</v>
      </c>
      <c r="C3" s="17">
        <v>16</v>
      </c>
      <c r="D3" s="19"/>
      <c r="E3" s="17">
        <v>23</v>
      </c>
      <c r="F3" s="17">
        <v>22</v>
      </c>
      <c r="G3" s="17">
        <v>11</v>
      </c>
      <c r="H3" s="17">
        <v>13</v>
      </c>
      <c r="I3" s="17">
        <v>19</v>
      </c>
      <c r="J3" s="19"/>
      <c r="K3" s="19"/>
      <c r="L3" s="17">
        <f t="shared" ref="L3:L22" si="4">SUM(B3:K3)</f>
        <v>129</v>
      </c>
      <c r="M3" s="18">
        <f t="shared" ref="M3:M24" si="5">L3/(COUNT(B3:K3))</f>
        <v>18.428571428571427</v>
      </c>
    </row>
    <row r="4" spans="1:13" s="11" customFormat="1">
      <c r="A4" s="8" t="s">
        <v>17</v>
      </c>
      <c r="B4" s="16">
        <v>20</v>
      </c>
      <c r="C4" s="17">
        <v>0</v>
      </c>
      <c r="D4" s="19"/>
      <c r="E4" s="17">
        <v>5</v>
      </c>
      <c r="F4" s="17">
        <v>10</v>
      </c>
      <c r="G4" s="17">
        <v>8</v>
      </c>
      <c r="H4" s="17">
        <v>15</v>
      </c>
      <c r="I4" s="17">
        <v>6</v>
      </c>
      <c r="J4" s="19"/>
      <c r="K4" s="19"/>
      <c r="L4" s="17">
        <f t="shared" si="4"/>
        <v>64</v>
      </c>
      <c r="M4" s="18">
        <f t="shared" si="5"/>
        <v>9.1428571428571423</v>
      </c>
    </row>
    <row r="5" spans="1:13">
      <c r="A5" s="8" t="s">
        <v>8</v>
      </c>
      <c r="B5" s="16">
        <v>11</v>
      </c>
      <c r="C5" s="17">
        <v>13</v>
      </c>
      <c r="D5" s="19"/>
      <c r="E5" s="17">
        <v>8</v>
      </c>
      <c r="F5" s="17">
        <v>17</v>
      </c>
      <c r="G5" s="17">
        <v>8</v>
      </c>
      <c r="H5" s="17">
        <v>10</v>
      </c>
      <c r="I5" s="17">
        <v>10</v>
      </c>
      <c r="J5" s="19"/>
      <c r="K5" s="19"/>
      <c r="L5" s="17">
        <f t="shared" si="4"/>
        <v>77</v>
      </c>
      <c r="M5" s="18">
        <f t="shared" si="5"/>
        <v>11</v>
      </c>
    </row>
    <row r="6" spans="1:13">
      <c r="A6" s="8" t="s">
        <v>9</v>
      </c>
      <c r="B6" s="19"/>
      <c r="C6" s="17">
        <v>18</v>
      </c>
      <c r="D6" s="19"/>
      <c r="E6" s="17">
        <v>22</v>
      </c>
      <c r="F6" s="17">
        <v>34</v>
      </c>
      <c r="G6" s="17">
        <v>16</v>
      </c>
      <c r="H6" s="17">
        <v>22</v>
      </c>
      <c r="I6" s="17">
        <v>17</v>
      </c>
      <c r="J6" s="19"/>
      <c r="K6" s="19"/>
      <c r="L6" s="17">
        <f t="shared" si="4"/>
        <v>129</v>
      </c>
      <c r="M6" s="18">
        <f t="shared" si="5"/>
        <v>21.5</v>
      </c>
    </row>
    <row r="7" spans="1:13">
      <c r="A7" s="8" t="s">
        <v>2</v>
      </c>
      <c r="B7" s="16">
        <v>25</v>
      </c>
      <c r="C7" s="17">
        <v>22</v>
      </c>
      <c r="D7" s="19"/>
      <c r="E7" s="17">
        <v>18</v>
      </c>
      <c r="F7" s="17">
        <v>21</v>
      </c>
      <c r="G7" s="17">
        <v>26</v>
      </c>
      <c r="H7" s="17">
        <v>30</v>
      </c>
      <c r="I7" s="17">
        <v>17</v>
      </c>
      <c r="J7" s="19"/>
      <c r="K7" s="19"/>
      <c r="L7" s="17">
        <f t="shared" si="4"/>
        <v>159</v>
      </c>
      <c r="M7" s="18">
        <f t="shared" si="5"/>
        <v>22.714285714285715</v>
      </c>
    </row>
    <row r="8" spans="1:13">
      <c r="A8" s="8" t="s">
        <v>10</v>
      </c>
      <c r="B8" s="16">
        <v>0</v>
      </c>
      <c r="C8" s="17">
        <v>2</v>
      </c>
      <c r="D8" s="19"/>
      <c r="E8" s="17">
        <v>0</v>
      </c>
      <c r="F8" s="17">
        <v>24</v>
      </c>
      <c r="G8" s="17">
        <v>2</v>
      </c>
      <c r="H8" s="17">
        <v>27</v>
      </c>
      <c r="I8" s="17">
        <v>0</v>
      </c>
      <c r="J8" s="19"/>
      <c r="K8" s="19"/>
      <c r="L8" s="17">
        <f t="shared" si="4"/>
        <v>55</v>
      </c>
      <c r="M8" s="18">
        <f t="shared" si="5"/>
        <v>7.8571428571428568</v>
      </c>
    </row>
    <row r="9" spans="1:13">
      <c r="A9" s="8" t="s">
        <v>25</v>
      </c>
      <c r="B9" s="16">
        <v>18</v>
      </c>
      <c r="C9" s="17">
        <v>19</v>
      </c>
      <c r="D9" s="19"/>
      <c r="E9" s="19"/>
      <c r="F9" s="19"/>
      <c r="G9" s="19"/>
      <c r="H9" s="17">
        <v>62</v>
      </c>
      <c r="I9" s="19"/>
      <c r="J9" s="19"/>
      <c r="K9" s="19"/>
      <c r="L9" s="17">
        <f t="shared" si="4"/>
        <v>99</v>
      </c>
      <c r="M9" s="18">
        <f t="shared" si="5"/>
        <v>33</v>
      </c>
    </row>
    <row r="10" spans="1:13">
      <c r="A10" s="8" t="s">
        <v>26</v>
      </c>
      <c r="B10" s="16">
        <v>53</v>
      </c>
      <c r="C10" s="17">
        <v>25</v>
      </c>
      <c r="D10" s="19"/>
      <c r="E10" s="19"/>
      <c r="F10" s="19"/>
      <c r="G10" s="19"/>
      <c r="H10" s="33"/>
      <c r="I10" s="17">
        <v>65</v>
      </c>
      <c r="J10" s="19"/>
      <c r="K10" s="19"/>
      <c r="L10" s="17">
        <f t="shared" si="4"/>
        <v>143</v>
      </c>
      <c r="M10" s="18">
        <f t="shared" si="5"/>
        <v>47.666666666666664</v>
      </c>
    </row>
    <row r="11" spans="1:13">
      <c r="A11" s="8" t="s">
        <v>35</v>
      </c>
      <c r="B11" s="16">
        <v>12</v>
      </c>
      <c r="C11" s="19"/>
      <c r="D11" s="19"/>
      <c r="E11" s="19"/>
      <c r="F11" s="19"/>
      <c r="G11" s="19"/>
      <c r="H11" s="33"/>
      <c r="I11" s="33"/>
      <c r="J11" s="19"/>
      <c r="K11" s="19"/>
      <c r="L11" s="17">
        <f t="shared" si="4"/>
        <v>12</v>
      </c>
      <c r="M11" s="18">
        <f t="shared" si="5"/>
        <v>12</v>
      </c>
    </row>
    <row r="12" spans="1:13">
      <c r="A12" s="8" t="s">
        <v>36</v>
      </c>
      <c r="B12" s="16">
        <v>10</v>
      </c>
      <c r="C12" s="19"/>
      <c r="D12" s="19"/>
      <c r="E12" s="19"/>
      <c r="F12" s="19"/>
      <c r="G12" s="19"/>
      <c r="H12" s="33"/>
      <c r="I12" s="33"/>
      <c r="J12" s="19"/>
      <c r="K12" s="19"/>
      <c r="L12" s="17">
        <f t="shared" si="4"/>
        <v>10</v>
      </c>
      <c r="M12" s="18">
        <f t="shared" si="5"/>
        <v>10</v>
      </c>
    </row>
    <row r="13" spans="1:13">
      <c r="A13" s="8" t="s">
        <v>37</v>
      </c>
      <c r="B13" s="16">
        <v>50</v>
      </c>
      <c r="C13" s="19"/>
      <c r="D13" s="19"/>
      <c r="E13" s="19"/>
      <c r="F13" s="19"/>
      <c r="G13" s="19"/>
      <c r="H13" s="33"/>
      <c r="I13" s="33"/>
      <c r="J13" s="19"/>
      <c r="K13" s="19"/>
      <c r="L13" s="17">
        <f t="shared" si="4"/>
        <v>50</v>
      </c>
      <c r="M13" s="18">
        <f t="shared" si="5"/>
        <v>50</v>
      </c>
    </row>
    <row r="14" spans="1:13">
      <c r="A14" s="8" t="s">
        <v>27</v>
      </c>
      <c r="B14" s="19"/>
      <c r="C14" s="19"/>
      <c r="D14" s="30">
        <v>25</v>
      </c>
      <c r="E14" s="19"/>
      <c r="F14" s="19"/>
      <c r="G14" s="19"/>
      <c r="H14" s="33"/>
      <c r="I14" s="33"/>
      <c r="J14" s="19"/>
      <c r="K14" s="19"/>
      <c r="L14" s="17">
        <f t="shared" si="4"/>
        <v>25</v>
      </c>
      <c r="M14" s="18">
        <f t="shared" si="5"/>
        <v>25</v>
      </c>
    </row>
    <row r="15" spans="1:13">
      <c r="A15" s="8" t="s">
        <v>28</v>
      </c>
      <c r="B15" s="19"/>
      <c r="C15" s="19"/>
      <c r="D15" s="30">
        <v>72</v>
      </c>
      <c r="E15" s="19"/>
      <c r="F15" s="19"/>
      <c r="G15" s="19"/>
      <c r="H15" s="33"/>
      <c r="I15" s="33"/>
      <c r="J15" s="19"/>
      <c r="K15" s="19"/>
      <c r="L15" s="17">
        <f t="shared" si="4"/>
        <v>72</v>
      </c>
      <c r="M15" s="18">
        <f t="shared" si="5"/>
        <v>72</v>
      </c>
    </row>
    <row r="16" spans="1:13">
      <c r="A16" s="8" t="s">
        <v>29</v>
      </c>
      <c r="B16" s="19"/>
      <c r="C16" s="19"/>
      <c r="D16" s="30">
        <v>24</v>
      </c>
      <c r="E16" s="19"/>
      <c r="F16" s="19"/>
      <c r="G16" s="19"/>
      <c r="H16" s="33"/>
      <c r="I16" s="33"/>
      <c r="J16" s="19"/>
      <c r="K16" s="19"/>
      <c r="L16" s="17">
        <f t="shared" si="4"/>
        <v>24</v>
      </c>
      <c r="M16" s="18">
        <f t="shared" si="5"/>
        <v>24</v>
      </c>
    </row>
    <row r="17" spans="1:13">
      <c r="A17" s="8" t="s">
        <v>30</v>
      </c>
      <c r="B17" s="19"/>
      <c r="C17" s="19"/>
      <c r="D17" s="30">
        <v>12</v>
      </c>
      <c r="E17" s="19"/>
      <c r="F17" s="19"/>
      <c r="G17" s="19"/>
      <c r="H17" s="33"/>
      <c r="I17" s="33"/>
      <c r="J17" s="19"/>
      <c r="K17" s="19"/>
      <c r="L17" s="17">
        <f t="shared" si="4"/>
        <v>12</v>
      </c>
      <c r="M17" s="18">
        <f t="shared" si="5"/>
        <v>12</v>
      </c>
    </row>
    <row r="18" spans="1:13">
      <c r="A18" s="8" t="s">
        <v>31</v>
      </c>
      <c r="B18" s="19"/>
      <c r="C18" s="19"/>
      <c r="D18" s="30">
        <v>11</v>
      </c>
      <c r="E18" s="19"/>
      <c r="F18" s="19"/>
      <c r="G18" s="19"/>
      <c r="H18" s="33"/>
      <c r="I18" s="33"/>
      <c r="J18" s="19"/>
      <c r="K18" s="19"/>
      <c r="L18" s="17">
        <f t="shared" si="4"/>
        <v>11</v>
      </c>
      <c r="M18" s="18">
        <f t="shared" si="5"/>
        <v>11</v>
      </c>
    </row>
    <row r="19" spans="1:13">
      <c r="A19" s="8" t="s">
        <v>32</v>
      </c>
      <c r="B19" s="19"/>
      <c r="C19" s="19"/>
      <c r="D19" s="30">
        <v>40</v>
      </c>
      <c r="E19" s="19"/>
      <c r="F19" s="19"/>
      <c r="G19" s="19"/>
      <c r="H19" s="33"/>
      <c r="I19" s="33"/>
      <c r="J19" s="19"/>
      <c r="K19" s="19"/>
      <c r="L19" s="17">
        <f t="shared" si="4"/>
        <v>40</v>
      </c>
      <c r="M19" s="18">
        <f t="shared" si="5"/>
        <v>40</v>
      </c>
    </row>
    <row r="20" spans="1:13">
      <c r="A20" s="8" t="s">
        <v>33</v>
      </c>
      <c r="B20" s="19"/>
      <c r="C20" s="17">
        <v>6</v>
      </c>
      <c r="D20" s="30">
        <v>6</v>
      </c>
      <c r="E20" s="17">
        <v>6</v>
      </c>
      <c r="F20" s="17">
        <v>6</v>
      </c>
      <c r="G20" s="17">
        <v>6</v>
      </c>
      <c r="H20" s="33"/>
      <c r="I20" s="17">
        <v>6</v>
      </c>
      <c r="J20" s="17">
        <v>6</v>
      </c>
      <c r="K20" s="17">
        <v>6</v>
      </c>
      <c r="L20" s="17">
        <f t="shared" si="4"/>
        <v>48</v>
      </c>
      <c r="M20" s="18">
        <f t="shared" si="5"/>
        <v>6</v>
      </c>
    </row>
    <row r="21" spans="1:13">
      <c r="A21" s="8" t="s">
        <v>34</v>
      </c>
      <c r="B21" s="19"/>
      <c r="C21" s="19"/>
      <c r="D21" s="30">
        <v>5</v>
      </c>
      <c r="E21" s="17">
        <v>6</v>
      </c>
      <c r="F21" s="17">
        <v>6</v>
      </c>
      <c r="G21" s="17">
        <v>6</v>
      </c>
      <c r="H21" s="17">
        <v>6</v>
      </c>
      <c r="I21" s="17">
        <v>6</v>
      </c>
      <c r="J21" s="17">
        <v>6</v>
      </c>
      <c r="K21" s="19"/>
      <c r="L21" s="17">
        <f t="shared" si="4"/>
        <v>41</v>
      </c>
      <c r="M21" s="18">
        <f t="shared" si="5"/>
        <v>5.8571428571428568</v>
      </c>
    </row>
    <row r="22" spans="1:13">
      <c r="A22" s="8" t="s">
        <v>43</v>
      </c>
      <c r="B22" s="19"/>
      <c r="C22" s="19"/>
      <c r="D22" s="19"/>
      <c r="E22" s="19"/>
      <c r="F22" s="19"/>
      <c r="G22" s="19"/>
      <c r="H22" s="33"/>
      <c r="I22" s="33"/>
      <c r="J22" s="30">
        <v>110</v>
      </c>
      <c r="K22" s="19"/>
      <c r="L22" s="17">
        <f t="shared" si="4"/>
        <v>110</v>
      </c>
      <c r="M22" s="18">
        <f t="shared" si="5"/>
        <v>110</v>
      </c>
    </row>
    <row r="23" spans="1:13" s="6" customFormat="1" ht="11" thickBot="1">
      <c r="A23" s="7"/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/>
    </row>
    <row r="24" spans="1:13">
      <c r="A24" s="9" t="s">
        <v>3</v>
      </c>
      <c r="B24" s="17">
        <f>SUM(B2:B22)</f>
        <v>244</v>
      </c>
      <c r="C24" s="17">
        <f t="shared" ref="C24:K24" si="6">SUM(C2:C22)</f>
        <v>137</v>
      </c>
      <c r="D24" s="17">
        <f t="shared" si="6"/>
        <v>195</v>
      </c>
      <c r="E24" s="17">
        <f t="shared" si="6"/>
        <v>117</v>
      </c>
      <c r="F24" s="17">
        <f t="shared" si="6"/>
        <v>160</v>
      </c>
      <c r="G24" s="17">
        <f t="shared" si="6"/>
        <v>107</v>
      </c>
      <c r="H24" s="17">
        <f t="shared" si="6"/>
        <v>204</v>
      </c>
      <c r="I24" s="17">
        <f t="shared" si="6"/>
        <v>163</v>
      </c>
      <c r="J24" s="17">
        <f t="shared" si="6"/>
        <v>122</v>
      </c>
      <c r="K24" s="17">
        <f t="shared" si="6"/>
        <v>6</v>
      </c>
      <c r="L24" s="17">
        <f>SUM(B24:K24)</f>
        <v>1455</v>
      </c>
      <c r="M24" s="18">
        <f t="shared" si="5"/>
        <v>145.5</v>
      </c>
    </row>
    <row r="25" spans="1:13">
      <c r="A25" s="9" t="s">
        <v>4</v>
      </c>
      <c r="B25" s="17">
        <f>COUNT(B2:B22)</f>
        <v>11</v>
      </c>
      <c r="C25" s="17">
        <f t="shared" ref="C25:K25" si="7">COUNT(C2:C22)</f>
        <v>10</v>
      </c>
      <c r="D25" s="17">
        <f t="shared" si="7"/>
        <v>8</v>
      </c>
      <c r="E25" s="17">
        <f t="shared" si="7"/>
        <v>9</v>
      </c>
      <c r="F25" s="17">
        <f t="shared" si="7"/>
        <v>9</v>
      </c>
      <c r="G25" s="17">
        <f t="shared" si="7"/>
        <v>9</v>
      </c>
      <c r="H25" s="17">
        <f t="shared" si="7"/>
        <v>9</v>
      </c>
      <c r="I25" s="17">
        <f t="shared" si="7"/>
        <v>10</v>
      </c>
      <c r="J25" s="17">
        <f t="shared" si="7"/>
        <v>3</v>
      </c>
      <c r="K25" s="17">
        <f t="shared" si="7"/>
        <v>1</v>
      </c>
      <c r="L25" s="17">
        <f>SUM(B25:I25)</f>
        <v>75</v>
      </c>
      <c r="M25" s="18"/>
    </row>
    <row r="26" spans="1:13" s="3" customFormat="1">
      <c r="A26" s="31" t="s">
        <v>5</v>
      </c>
      <c r="B26" s="23">
        <f t="shared" ref="B26:K26" si="8">B24/B25</f>
        <v>22.181818181818183</v>
      </c>
      <c r="C26" s="24">
        <f t="shared" si="8"/>
        <v>13.7</v>
      </c>
      <c r="D26" s="24">
        <f t="shared" si="8"/>
        <v>24.375</v>
      </c>
      <c r="E26" s="24">
        <f t="shared" si="8"/>
        <v>13</v>
      </c>
      <c r="F26" s="24">
        <f t="shared" si="8"/>
        <v>17.777777777777779</v>
      </c>
      <c r="G26" s="24">
        <f t="shared" si="8"/>
        <v>11.888888888888889</v>
      </c>
      <c r="H26" s="24">
        <f t="shared" si="8"/>
        <v>22.666666666666668</v>
      </c>
      <c r="I26" s="24">
        <f t="shared" si="8"/>
        <v>16.3</v>
      </c>
      <c r="J26" s="24">
        <f t="shared" si="8"/>
        <v>40.666666666666664</v>
      </c>
      <c r="K26" s="24">
        <f t="shared" si="8"/>
        <v>6</v>
      </c>
      <c r="L26" s="24">
        <f>SUM(B26:K26)</f>
        <v>188.55681818181816</v>
      </c>
      <c r="M26" s="18"/>
    </row>
    <row r="27" spans="1:13">
      <c r="A27" s="9" t="s">
        <v>6</v>
      </c>
      <c r="B27" s="16">
        <f>SUM(B24:K24)</f>
        <v>1455</v>
      </c>
      <c r="M27" s="18"/>
    </row>
    <row r="28" spans="1:13" ht="11" thickBot="1">
      <c r="A28" s="10" t="s">
        <v>7</v>
      </c>
      <c r="B28" s="25">
        <f>B27/L25</f>
        <v>19.399999999999999</v>
      </c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9"/>
    </row>
    <row r="29" spans="1:13" ht="6" customHeight="1" thickTop="1"/>
    <row r="30" spans="1:13" ht="6" customHeight="1" thickBot="1"/>
    <row r="31" spans="1:13" ht="12" thickTop="1" thickBot="1">
      <c r="A31" s="5" t="s">
        <v>16</v>
      </c>
      <c r="B31" s="12" t="s">
        <v>22</v>
      </c>
      <c r="C31" s="13" t="s">
        <v>23</v>
      </c>
      <c r="D31" s="13" t="s">
        <v>24</v>
      </c>
      <c r="E31" s="14" t="s">
        <v>0</v>
      </c>
      <c r="F31" s="15" t="s">
        <v>1</v>
      </c>
      <c r="G31" s="1"/>
      <c r="H31" s="1"/>
      <c r="I31" s="1"/>
      <c r="J31" s="1"/>
      <c r="K31" s="1"/>
      <c r="L31" s="1"/>
      <c r="M31" s="1"/>
    </row>
    <row r="32" spans="1:13">
      <c r="A32" s="8" t="s">
        <v>20</v>
      </c>
      <c r="B32" s="17">
        <v>6</v>
      </c>
      <c r="C32" s="19"/>
      <c r="D32" s="19"/>
      <c r="E32" s="16">
        <f>SUM(B32:D32)</f>
        <v>6</v>
      </c>
      <c r="F32" s="18">
        <f>E32/1</f>
        <v>6</v>
      </c>
      <c r="G32" s="1"/>
      <c r="H32" s="1"/>
      <c r="I32" s="1"/>
      <c r="J32" s="1"/>
      <c r="K32" s="1"/>
      <c r="L32" s="1"/>
      <c r="M32" s="1"/>
    </row>
    <row r="33" spans="1:13">
      <c r="A33" s="8" t="s">
        <v>18</v>
      </c>
      <c r="B33" s="30">
        <v>10</v>
      </c>
      <c r="C33" s="19"/>
      <c r="D33" s="19"/>
      <c r="E33" s="16">
        <f>SUM(B33:D33)</f>
        <v>10</v>
      </c>
      <c r="F33" s="18">
        <f t="shared" ref="F33:F39" si="9">E33/1</f>
        <v>10</v>
      </c>
      <c r="G33" s="1"/>
      <c r="H33" s="1"/>
      <c r="I33" s="1"/>
      <c r="J33" s="1"/>
      <c r="K33" s="1"/>
      <c r="L33" s="1"/>
      <c r="M33" s="1"/>
    </row>
    <row r="34" spans="1:13">
      <c r="A34" s="8" t="s">
        <v>21</v>
      </c>
      <c r="B34" s="30">
        <v>12</v>
      </c>
      <c r="C34" s="19"/>
      <c r="D34" s="19"/>
      <c r="E34" s="16">
        <f>SUM(B34:D34)</f>
        <v>12</v>
      </c>
      <c r="F34" s="18">
        <f t="shared" si="9"/>
        <v>12</v>
      </c>
      <c r="G34" s="1"/>
      <c r="H34" s="1"/>
      <c r="I34" s="1"/>
      <c r="J34" s="1"/>
      <c r="K34" s="1"/>
      <c r="L34" s="1"/>
      <c r="M34" s="1"/>
    </row>
    <row r="35" spans="1:13">
      <c r="A35" s="8" t="s">
        <v>19</v>
      </c>
      <c r="B35" s="17">
        <v>35</v>
      </c>
      <c r="C35" s="19"/>
      <c r="D35" s="19"/>
      <c r="E35" s="16">
        <f>SUM(B35:D35)</f>
        <v>35</v>
      </c>
      <c r="F35" s="18">
        <f t="shared" si="9"/>
        <v>35</v>
      </c>
      <c r="G35" s="1"/>
      <c r="H35" s="1"/>
      <c r="I35" s="1"/>
      <c r="J35" s="1"/>
      <c r="K35" s="1"/>
      <c r="L35" s="1"/>
      <c r="M35" s="1"/>
    </row>
    <row r="36" spans="1:13">
      <c r="A36" s="8" t="s">
        <v>38</v>
      </c>
      <c r="B36" s="19"/>
      <c r="C36" s="17">
        <v>9</v>
      </c>
      <c r="D36" s="19"/>
      <c r="E36" s="16">
        <f>SUM(B36:D36)</f>
        <v>9</v>
      </c>
      <c r="F36" s="18">
        <f t="shared" si="9"/>
        <v>9</v>
      </c>
      <c r="G36" s="1"/>
      <c r="H36" s="1"/>
      <c r="I36" s="1"/>
      <c r="J36" s="1"/>
      <c r="K36" s="1"/>
      <c r="L36" s="1"/>
      <c r="M36" s="1"/>
    </row>
    <row r="37" spans="1:13">
      <c r="A37" s="8" t="s">
        <v>39</v>
      </c>
      <c r="B37" s="19"/>
      <c r="C37" s="17">
        <v>6</v>
      </c>
      <c r="D37" s="19"/>
      <c r="E37" s="16">
        <f>SUM(B37:D37)</f>
        <v>6</v>
      </c>
      <c r="F37" s="18">
        <f t="shared" si="9"/>
        <v>6</v>
      </c>
      <c r="G37" s="1"/>
      <c r="H37" s="1"/>
      <c r="I37" s="1"/>
      <c r="J37" s="1"/>
      <c r="K37" s="1"/>
      <c r="L37" s="1"/>
      <c r="M37" s="1"/>
    </row>
    <row r="38" spans="1:13">
      <c r="A38" s="8" t="s">
        <v>40</v>
      </c>
      <c r="B38" s="19"/>
      <c r="C38" s="17">
        <v>3</v>
      </c>
      <c r="D38" s="19"/>
      <c r="E38" s="16">
        <f>SUM(B38:D38)</f>
        <v>3</v>
      </c>
      <c r="F38" s="18">
        <f t="shared" si="9"/>
        <v>3</v>
      </c>
      <c r="G38" s="1"/>
      <c r="H38" s="1"/>
      <c r="I38" s="1"/>
      <c r="J38" s="1"/>
      <c r="K38" s="1"/>
      <c r="L38" s="1"/>
      <c r="M38" s="1"/>
    </row>
    <row r="39" spans="1:13">
      <c r="A39" s="8" t="s">
        <v>41</v>
      </c>
      <c r="B39" s="19"/>
      <c r="C39" s="19"/>
      <c r="D39" s="17">
        <v>26</v>
      </c>
      <c r="E39" s="16">
        <f>SUM(B39:D39)</f>
        <v>26</v>
      </c>
      <c r="F39" s="18">
        <f t="shared" si="9"/>
        <v>26</v>
      </c>
      <c r="G39" s="1"/>
      <c r="H39" s="1"/>
      <c r="I39" s="1"/>
      <c r="J39" s="1"/>
      <c r="K39" s="1"/>
      <c r="L39" s="1"/>
      <c r="M39" s="1"/>
    </row>
    <row r="40" spans="1:13">
      <c r="A40" s="8" t="s">
        <v>13</v>
      </c>
      <c r="B40" s="30">
        <v>6</v>
      </c>
      <c r="C40" s="17">
        <v>11</v>
      </c>
      <c r="D40" s="17">
        <v>15</v>
      </c>
      <c r="E40" s="16">
        <f>SUM(B40:D40)</f>
        <v>32</v>
      </c>
      <c r="F40" s="18">
        <f>E40/3</f>
        <v>10.666666666666666</v>
      </c>
      <c r="G40" s="1"/>
      <c r="H40" s="1"/>
      <c r="I40" s="1"/>
      <c r="J40" s="1"/>
      <c r="K40" s="1"/>
      <c r="L40" s="1"/>
      <c r="M40" s="1"/>
    </row>
    <row r="41" spans="1:13" ht="11" thickBot="1">
      <c r="A41" s="7"/>
      <c r="B41" s="20"/>
      <c r="C41" s="21"/>
      <c r="D41" s="21"/>
      <c r="E41" s="20"/>
      <c r="F41" s="22"/>
      <c r="G41" s="1"/>
      <c r="H41" s="1"/>
      <c r="I41" s="1"/>
      <c r="J41" s="1"/>
      <c r="K41" s="1"/>
      <c r="L41" s="1"/>
      <c r="M41" s="1"/>
    </row>
    <row r="42" spans="1:13">
      <c r="A42" s="9" t="s">
        <v>3</v>
      </c>
      <c r="B42" s="17">
        <f>SUM(B32:B40)</f>
        <v>69</v>
      </c>
      <c r="C42" s="17">
        <f t="shared" ref="C42:D42" si="10">SUM(C32:C40)</f>
        <v>29</v>
      </c>
      <c r="D42" s="17">
        <f t="shared" si="10"/>
        <v>41</v>
      </c>
      <c r="E42" s="16">
        <f>SUM(B42:D42)</f>
        <v>139</v>
      </c>
      <c r="F42" s="18">
        <f>E42/5</f>
        <v>27.8</v>
      </c>
      <c r="G42" s="1"/>
      <c r="H42" s="1"/>
      <c r="I42" s="1"/>
      <c r="J42" s="1"/>
      <c r="K42" s="1"/>
      <c r="L42" s="1"/>
      <c r="M42" s="1"/>
    </row>
    <row r="43" spans="1:13">
      <c r="A43" s="9" t="s">
        <v>4</v>
      </c>
      <c r="B43" s="17">
        <f>COUNT(B32:B40)</f>
        <v>5</v>
      </c>
      <c r="C43" s="17">
        <f t="shared" ref="C43:D43" si="11">COUNT(C32:C40)</f>
        <v>4</v>
      </c>
      <c r="D43" s="17">
        <f t="shared" si="11"/>
        <v>2</v>
      </c>
      <c r="E43" s="16">
        <f>SUM(B43:D43)</f>
        <v>11</v>
      </c>
      <c r="F43" s="18"/>
      <c r="G43" s="1"/>
      <c r="H43" s="1"/>
      <c r="I43" s="1"/>
      <c r="J43" s="1"/>
      <c r="K43" s="1"/>
      <c r="L43" s="1"/>
      <c r="M43" s="1"/>
    </row>
    <row r="44" spans="1:13">
      <c r="A44" s="31" t="s">
        <v>42</v>
      </c>
      <c r="B44" s="23">
        <f t="shared" ref="B44:D44" si="12">B42/B43</f>
        <v>13.8</v>
      </c>
      <c r="C44" s="24">
        <f t="shared" si="12"/>
        <v>7.25</v>
      </c>
      <c r="D44" s="34">
        <f t="shared" si="12"/>
        <v>20.5</v>
      </c>
      <c r="E44" s="24">
        <f>SUM(B44:D44)</f>
        <v>41.55</v>
      </c>
      <c r="F44" s="18"/>
      <c r="G44" s="1"/>
      <c r="H44" s="1"/>
      <c r="I44" s="1"/>
      <c r="J44" s="1"/>
      <c r="K44" s="1"/>
      <c r="L44" s="1"/>
      <c r="M44" s="1"/>
    </row>
    <row r="45" spans="1:13">
      <c r="A45" s="9" t="s">
        <v>6</v>
      </c>
      <c r="B45" s="16">
        <f>SUM(B42:D42)</f>
        <v>139</v>
      </c>
      <c r="E45" s="16"/>
      <c r="F45" s="18"/>
      <c r="G45" s="1"/>
      <c r="H45" s="1"/>
      <c r="I45" s="1"/>
      <c r="J45" s="1"/>
      <c r="K45" s="1"/>
      <c r="L45" s="1"/>
      <c r="M45" s="1"/>
    </row>
    <row r="46" spans="1:13" ht="11" thickBot="1">
      <c r="A46" s="10" t="s">
        <v>7</v>
      </c>
      <c r="B46" s="25">
        <f>B45/E43</f>
        <v>12.636363636363637</v>
      </c>
      <c r="C46" s="26"/>
      <c r="D46" s="27"/>
      <c r="E46" s="28"/>
      <c r="F46" s="29"/>
      <c r="G46" s="1"/>
      <c r="H46" s="1"/>
      <c r="I46" s="1"/>
      <c r="J46" s="1"/>
      <c r="K46" s="1"/>
      <c r="L46" s="1"/>
      <c r="M46" s="1"/>
    </row>
    <row r="47" spans="1:13" ht="11" thickTop="1"/>
    <row r="49" spans="5:5">
      <c r="E49" s="17" t="s">
        <v>12</v>
      </c>
    </row>
  </sheetData>
  <phoneticPr fontId="0" type="noConversion"/>
  <printOptions gridLines="1" gridLinesSet="0"/>
  <pageMargins left="0.5" right="0.5" top="1" bottom="1" header="0.5" footer="0.5"/>
  <pageSetup orientation="landscape"/>
  <headerFooter>
    <oddHeader>&amp;C&amp;"Lucida Grande,Regular"&amp;K000000FALL  PROGRAM SESSION 2012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 02 Program Attendance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Jay Scherma</cp:lastModifiedBy>
  <cp:lastPrinted>2004-04-09T19:12:25Z</cp:lastPrinted>
  <dcterms:created xsi:type="dcterms:W3CDTF">2003-10-01T13:16:00Z</dcterms:created>
  <dcterms:modified xsi:type="dcterms:W3CDTF">2013-07-19T12:57:03Z</dcterms:modified>
</cp:coreProperties>
</file>